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560" windowHeight="8295" tabRatio="640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ВО'!$A$1:$D$20</definedName>
    <definedName name="_xlnm.Print_Area" localSheetId="0">'показатели тариф ВС'!$A$1:$G$25</definedName>
    <definedName name="_xlnm.Print_Area" localSheetId="3">'расходы тариф ВО'!$A$1:$D$26</definedName>
    <definedName name="_xlnm.Print_Area" localSheetId="1">'расходы тариф ВС'!$A$1:$J$28</definedName>
  </definedNames>
  <calcPr calcId="145621"/>
</workbook>
</file>

<file path=xl/calcChain.xml><?xml version="1.0" encoding="utf-8"?>
<calcChain xmlns="http://schemas.openxmlformats.org/spreadsheetml/2006/main">
  <c r="D21" i="6" l="1"/>
  <c r="C21" i="6"/>
  <c r="D16" i="6"/>
  <c r="D19" i="6"/>
  <c r="C16" i="6"/>
  <c r="C19" i="6"/>
  <c r="E21" i="4"/>
  <c r="D21" i="4"/>
  <c r="C21" i="4"/>
  <c r="D23" i="6" l="1"/>
  <c r="C23" i="6"/>
  <c r="D16" i="4"/>
  <c r="C16" i="4"/>
  <c r="E16" i="4"/>
  <c r="F16" i="4"/>
  <c r="F23" i="4" s="1"/>
  <c r="J23" i="4"/>
  <c r="J19" i="4"/>
  <c r="I19" i="4"/>
  <c r="H19" i="4"/>
  <c r="G19" i="4"/>
  <c r="J16" i="4"/>
  <c r="I16" i="4"/>
  <c r="H16" i="4"/>
  <c r="G16" i="4"/>
  <c r="D23" i="3"/>
  <c r="G18" i="3"/>
  <c r="E18" i="3"/>
  <c r="D18" i="3"/>
  <c r="D19" i="4"/>
  <c r="D23" i="4" s="1"/>
  <c r="E19" i="4"/>
  <c r="E23" i="4" s="1"/>
  <c r="F19" i="4"/>
  <c r="C19" i="4"/>
  <c r="C23" i="4" s="1"/>
  <c r="I23" i="4" l="1"/>
  <c r="G23" i="4"/>
  <c r="H23" i="4"/>
  <c r="A13" i="5"/>
  <c r="A14" i="5" s="1"/>
  <c r="A20" i="3" l="1"/>
  <c r="A16" i="3" l="1"/>
  <c r="A23" i="3" l="1"/>
</calcChain>
</file>

<file path=xl/sharedStrings.xml><?xml version="1.0" encoding="utf-8"?>
<sst xmlns="http://schemas.openxmlformats.org/spreadsheetml/2006/main" count="152" uniqueCount="82">
  <si>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</si>
  <si>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</si>
  <si>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</si>
  <si>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</si>
  <si>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</si>
  <si>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</si>
  <si>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</si>
  <si>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</si>
  <si>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</si>
  <si>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</si>
  <si>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</si>
  <si>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</si>
  <si>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</si>
  <si>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</si>
  <si>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</si>
  <si>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</si>
  <si>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</si>
  <si>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</si>
  <si>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</si>
  <si>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</si>
  <si>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</si>
  <si>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</si>
  <si>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</si>
  <si>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</si>
  <si>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</si>
  <si>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</si>
  <si>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</si>
  <si>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</si>
  <si>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</si>
  <si>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</si>
  <si>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</si>
  <si>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</si>
  <si>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</si>
  <si>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</si>
  <si>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</si>
  <si>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</si>
  <si>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</si>
  <si>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</si>
  <si>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</si>
  <si>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</si>
  <si>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</si>
  <si>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</si>
  <si>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</si>
  <si>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</si>
  <si>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</si>
  <si>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</si>
  <si>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</si>
  <si>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</si>
  <si>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</si>
  <si>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</si>
  <si>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</si>
  <si>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Удельный расход электроэнергии, потребляемой оборудованием, используемым в технологическом процессе</t>
  </si>
  <si>
    <t>(по городскому округу Спасск-Дальний)</t>
  </si>
  <si>
    <t>в том числе</t>
  </si>
  <si>
    <t>вода 5 МКР*</t>
  </si>
  <si>
    <t>вода техническая 5 МКР*</t>
  </si>
  <si>
    <t>вода питьевая МКР Лазо</t>
  </si>
  <si>
    <r>
      <rPr>
        <b/>
        <sz val="12"/>
        <rFont val="Times New Roman"/>
        <family val="1"/>
        <charset val="204"/>
      </rPr>
      <t>Примечание</t>
    </r>
    <r>
      <rPr>
        <sz val="12"/>
        <rFont val="Times New Roman"/>
        <family val="1"/>
        <charset val="204"/>
      </rPr>
      <t xml:space="preserve">: 5 МКР* - микрорайон №1, №2, №3, №3-А, им. 50-летия Спасска, им. Блюхера, "Партизанский", "Заречная часть",поселка "Шиферный" </t>
    </r>
  </si>
  <si>
    <t>вода 5МКР*</t>
  </si>
  <si>
    <t>вода питьевая 5МКР*</t>
  </si>
  <si>
    <t>вода техническая 5МКР*</t>
  </si>
  <si>
    <t>в сфере холодного водоснабжения, которые утверждены органами регулирования   
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</si>
  <si>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</si>
  <si>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</si>
  <si>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</si>
  <si>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</si>
  <si>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</si>
  <si>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</si>
  <si>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</si>
  <si>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</si>
  <si>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</si>
  <si>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 01.12.12-30.11.13г.</t>
  </si>
  <si>
    <t>Утвеждено на период  01.12.12-30.06.13</t>
  </si>
  <si>
    <t>Структура основных производственных расходов
КГУП "Примтеплоэнерго", утвержденных органами регулирования 
 (Департамент по тарифам ПК) в тарифе на холодную воду
на период 01.12.12-30.11.13г.</t>
  </si>
  <si>
    <t>Утвеждено на период  01.12.12-30.11.13</t>
  </si>
  <si>
    <t>Утвеждено на период  01.07.13-30.11.13</t>
  </si>
  <si>
    <t xml:space="preserve"> в тарифе на водоотведение на период 01.12.12-30.11.13г.</t>
  </si>
  <si>
    <t>Утверждено на период 01.12.12-30.11.13</t>
  </si>
  <si>
    <t>Структура основных производственных расходов
КГУП "Примтеплоэнерго, утвержденных органами регулирования  (Департамент по тарифам ПК) в тарифе на водоотведение и очистку сточных вод на период 01.12.12-30.11.13г.</t>
  </si>
  <si>
    <t xml:space="preserve">Утверждено на период </t>
  </si>
  <si>
    <t>01.12.12-30.06.13</t>
  </si>
  <si>
    <t>01.07.13-30.11.13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</si>
</sst>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7" formatCode="_-* #,##0_р_._-;\-* #,##0_р_._-;_-* &quot;-&quot;??_р_._-;_-@_-"/>
    <numFmt numFmtId="169" formatCode="_-* #,##0.000_р_._-;\-* #,##0.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2">
    <xf numFmtId="0" fontId="0" fillId="0" borderId="0" xfId="0"/>
    <xf numFmtId="49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/>
    </xf>
    <xf numFmtId="0" fontId="10" fillId="2" borderId="0" xfId="1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" fontId="2" fillId="0" borderId="9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5" fontId="2" fillId="2" borderId="2" xfId="4" applyNumberFormat="1" applyFont="1" applyFill="1" applyBorder="1"/>
    <xf numFmtId="165" fontId="2" fillId="2" borderId="2" xfId="4" applyNumberFormat="1" applyFont="1" applyFill="1" applyBorder="1" applyAlignment="1">
      <alignment horizontal="center" vertical="center"/>
    </xf>
    <xf numFmtId="165" fontId="7" fillId="2" borderId="2" xfId="4" applyNumberFormat="1" applyFont="1" applyFill="1" applyBorder="1"/>
    <xf numFmtId="165" fontId="6" fillId="2" borderId="2" xfId="4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2" fillId="2" borderId="0" xfId="1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0" fillId="0" borderId="0" xfId="0" applyAlignment="1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wrapText="1"/>
    </xf>
    <xf numFmtId="43" fontId="6" fillId="2" borderId="2" xfId="4" applyNumberFormat="1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2" fontId="2" fillId="2" borderId="2" xfId="1" applyNumberFormat="1" applyFont="1" applyFill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69" fontId="6" fillId="2" borderId="2" xfId="4" applyNumberFormat="1" applyFont="1" applyFill="1" applyBorder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2"/>
    <cellStyle name="Обычный" xfId="0" builtinId="0"/>
    <cellStyle name="Обычный_Я_Формы для ГО_2008(4749531_02-АП-152_9_03_02_2009)" xfId="1"/>
    <cellStyle name="Финансовый" xfId="4" builtinId="3"/>
    <cellStyle name="Финансовый 2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D23" sqref="D23:G23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14" style="3" customWidth="1"/>
    <col min="5" max="5" width="13" style="3" customWidth="1"/>
    <col min="6" max="6" width="12.85546875" style="3" customWidth="1"/>
    <col min="7" max="7" width="13.140625" style="3" customWidth="1"/>
    <col min="8" max="16384" width="9.140625" style="3"/>
  </cols>
  <sheetData>
    <row r="1" spans="1:7" ht="6.75" customHeight="1" x14ac:dyDescent="0.25"/>
    <row r="2" spans="1:7" ht="18" customHeight="1" x14ac:dyDescent="0.25">
      <c r="A2" s="63" t="s">
        <v>0</v>
      </c>
      <c r="B2" s="64"/>
      <c r="C2" s="64"/>
      <c r="D2" s="64"/>
      <c r="E2" s="64"/>
      <c r="F2" s="64"/>
      <c r="G2" s="64"/>
    </row>
    <row r="3" spans="1:7" ht="46.5" customHeight="1" x14ac:dyDescent="0.25">
      <c r="A3" s="65" t="s">
        <v>61</v>
      </c>
      <c r="B3" s="64"/>
      <c r="C3" s="64"/>
      <c r="D3" s="64"/>
      <c r="E3" s="64"/>
      <c r="F3" s="64"/>
      <c r="G3" s="64"/>
    </row>
    <row r="4" spans="1:7" ht="21.75" customHeight="1" x14ac:dyDescent="0.25">
      <c r="A4" s="63" t="s">
        <v>71</v>
      </c>
      <c r="B4" s="64"/>
      <c r="C4" s="64"/>
      <c r="D4" s="64"/>
      <c r="E4" s="64"/>
      <c r="F4" s="64"/>
      <c r="G4" s="64"/>
    </row>
    <row r="5" spans="1:7" ht="6.75" customHeight="1" x14ac:dyDescent="0.25">
      <c r="A5" s="5"/>
      <c r="B5" s="5"/>
      <c r="C5" s="5"/>
    </row>
    <row r="6" spans="1:7" s="29" customFormat="1" ht="20.25" customHeight="1" x14ac:dyDescent="0.3">
      <c r="A6" s="28" t="s">
        <v>52</v>
      </c>
      <c r="B6" s="27"/>
      <c r="C6" s="27"/>
    </row>
    <row r="7" spans="1:7" ht="9.75" customHeight="1" x14ac:dyDescent="0.25">
      <c r="A7" s="6"/>
      <c r="B7" s="7"/>
      <c r="C7" s="7"/>
    </row>
    <row r="8" spans="1:7" ht="52.5" customHeight="1" x14ac:dyDescent="0.25">
      <c r="A8" s="77" t="s">
        <v>1</v>
      </c>
      <c r="B8" s="77" t="s">
        <v>2</v>
      </c>
      <c r="C8" s="77" t="s">
        <v>3</v>
      </c>
      <c r="D8" s="69" t="s">
        <v>74</v>
      </c>
      <c r="E8" s="70"/>
      <c r="F8" s="70"/>
      <c r="G8" s="71"/>
    </row>
    <row r="9" spans="1:7" ht="21" customHeight="1" x14ac:dyDescent="0.25">
      <c r="A9" s="78"/>
      <c r="B9" s="78"/>
      <c r="C9" s="78"/>
      <c r="D9" s="74" t="s">
        <v>54</v>
      </c>
      <c r="E9" s="72" t="s">
        <v>53</v>
      </c>
      <c r="F9" s="73"/>
      <c r="G9" s="76" t="s">
        <v>56</v>
      </c>
    </row>
    <row r="10" spans="1:7" ht="47.25" customHeight="1" x14ac:dyDescent="0.25">
      <c r="A10" s="79"/>
      <c r="B10" s="79"/>
      <c r="C10" s="79"/>
      <c r="D10" s="75"/>
      <c r="E10" s="8" t="s">
        <v>59</v>
      </c>
      <c r="F10" s="8" t="s">
        <v>55</v>
      </c>
      <c r="G10" s="76"/>
    </row>
    <row r="11" spans="1:7" ht="22.5" customHeight="1" x14ac:dyDescent="0.25">
      <c r="A11" s="47">
        <v>1</v>
      </c>
      <c r="B11" s="47">
        <v>2</v>
      </c>
      <c r="C11" s="47">
        <v>3</v>
      </c>
      <c r="D11" s="8">
        <v>4</v>
      </c>
      <c r="E11" s="8">
        <v>5</v>
      </c>
      <c r="F11" s="8">
        <v>6</v>
      </c>
      <c r="G11" s="8">
        <v>7</v>
      </c>
    </row>
    <row r="12" spans="1:7" ht="22.5" customHeight="1" x14ac:dyDescent="0.25">
      <c r="A12" s="66" t="s">
        <v>4</v>
      </c>
      <c r="B12" s="67"/>
      <c r="C12" s="67"/>
      <c r="D12" s="67"/>
      <c r="E12" s="67"/>
      <c r="F12" s="67"/>
      <c r="G12" s="68"/>
    </row>
    <row r="13" spans="1:7" ht="27" customHeight="1" x14ac:dyDescent="0.25">
      <c r="A13" s="34" t="s">
        <v>35</v>
      </c>
      <c r="B13" s="35" t="s">
        <v>29</v>
      </c>
      <c r="C13" s="36" t="s">
        <v>30</v>
      </c>
      <c r="D13" s="54">
        <v>3676.92</v>
      </c>
      <c r="E13" s="54">
        <v>3328.92</v>
      </c>
      <c r="F13" s="54">
        <v>348</v>
      </c>
      <c r="G13" s="54">
        <v>711.06</v>
      </c>
    </row>
    <row r="14" spans="1:7" ht="31.5" customHeight="1" x14ac:dyDescent="0.25">
      <c r="A14" s="1" t="s">
        <v>16</v>
      </c>
      <c r="B14" s="9" t="s">
        <v>62</v>
      </c>
      <c r="C14" s="10" t="s">
        <v>30</v>
      </c>
      <c r="D14" s="59">
        <v>0</v>
      </c>
      <c r="E14" s="59">
        <v>0</v>
      </c>
      <c r="F14" s="59">
        <v>0</v>
      </c>
      <c r="G14" s="59">
        <v>0</v>
      </c>
    </row>
    <row r="15" spans="1:7" ht="30.95" customHeight="1" x14ac:dyDescent="0.25">
      <c r="A15" s="34" t="s">
        <v>20</v>
      </c>
      <c r="B15" s="37" t="s">
        <v>42</v>
      </c>
      <c r="C15" s="36" t="s">
        <v>30</v>
      </c>
      <c r="D15" s="54">
        <v>409.33</v>
      </c>
      <c r="E15" s="54">
        <v>409.33</v>
      </c>
      <c r="F15" s="54"/>
      <c r="G15" s="54">
        <v>1.48</v>
      </c>
    </row>
    <row r="16" spans="1:7" ht="30.95" customHeight="1" x14ac:dyDescent="0.25">
      <c r="A16" s="38">
        <f t="shared" ref="A16" si="0">A15+1</f>
        <v>4</v>
      </c>
      <c r="B16" s="35" t="s">
        <v>31</v>
      </c>
      <c r="C16" s="36" t="s">
        <v>30</v>
      </c>
      <c r="D16" s="54">
        <v>2043.12</v>
      </c>
      <c r="E16" s="54">
        <v>2043.12</v>
      </c>
      <c r="F16" s="54"/>
      <c r="G16" s="54"/>
    </row>
    <row r="17" spans="1:7" ht="30.95" customHeight="1" x14ac:dyDescent="0.25">
      <c r="A17" s="34" t="s">
        <v>26</v>
      </c>
      <c r="B17" s="35" t="s">
        <v>32</v>
      </c>
      <c r="C17" s="36" t="s">
        <v>6</v>
      </c>
      <c r="D17" s="54">
        <v>23.06</v>
      </c>
      <c r="E17" s="54">
        <v>23.19</v>
      </c>
      <c r="F17" s="54">
        <v>21.97</v>
      </c>
      <c r="G17" s="54">
        <v>15.13</v>
      </c>
    </row>
    <row r="18" spans="1:7" ht="30.95" customHeight="1" x14ac:dyDescent="0.25">
      <c r="A18" s="1" t="s">
        <v>5</v>
      </c>
      <c r="B18" s="9" t="s">
        <v>45</v>
      </c>
      <c r="C18" s="10" t="s">
        <v>30</v>
      </c>
      <c r="D18" s="54">
        <f>2514.17-485.19</f>
        <v>2028.98</v>
      </c>
      <c r="E18" s="54">
        <f>2242.61-485.19</f>
        <v>1757.42</v>
      </c>
      <c r="F18" s="54">
        <v>271.56</v>
      </c>
      <c r="G18" s="54">
        <f>602.23-193.18</f>
        <v>409.05</v>
      </c>
    </row>
    <row r="19" spans="1:7" ht="30.75" customHeight="1" x14ac:dyDescent="0.25">
      <c r="A19" s="1" t="s">
        <v>7</v>
      </c>
      <c r="B19" s="12" t="s">
        <v>43</v>
      </c>
      <c r="C19" s="10" t="s">
        <v>30</v>
      </c>
      <c r="D19" s="54">
        <v>485.19</v>
      </c>
      <c r="E19" s="54">
        <v>485.19</v>
      </c>
      <c r="F19" s="54"/>
      <c r="G19" s="54">
        <v>193.18</v>
      </c>
    </row>
    <row r="20" spans="1:7" ht="35.25" customHeight="1" x14ac:dyDescent="0.25">
      <c r="A20" s="2">
        <f>A19+1</f>
        <v>8</v>
      </c>
      <c r="B20" s="11" t="s">
        <v>33</v>
      </c>
      <c r="C20" s="10" t="s">
        <v>34</v>
      </c>
      <c r="D20" s="54">
        <v>0.84</v>
      </c>
      <c r="E20" s="54">
        <v>0.84</v>
      </c>
      <c r="F20" s="54">
        <v>0.84</v>
      </c>
      <c r="G20" s="54">
        <v>0.84</v>
      </c>
    </row>
    <row r="21" spans="1:7" ht="30.95" customHeight="1" x14ac:dyDescent="0.25">
      <c r="A21" s="2">
        <v>9</v>
      </c>
      <c r="B21" s="9" t="s">
        <v>8</v>
      </c>
      <c r="C21" s="10" t="s">
        <v>9</v>
      </c>
      <c r="D21" s="54">
        <v>90.6</v>
      </c>
      <c r="E21" s="54">
        <v>88</v>
      </c>
      <c r="F21" s="54">
        <v>2.6</v>
      </c>
      <c r="G21" s="54">
        <v>18.36</v>
      </c>
    </row>
    <row r="22" spans="1:7" ht="35.25" customHeight="1" x14ac:dyDescent="0.25">
      <c r="A22" s="69" t="s">
        <v>10</v>
      </c>
      <c r="B22" s="70"/>
      <c r="C22" s="70"/>
      <c r="D22" s="70"/>
      <c r="E22" s="70"/>
      <c r="F22" s="70"/>
      <c r="G22" s="71"/>
    </row>
    <row r="23" spans="1:7" ht="32.25" customHeight="1" x14ac:dyDescent="0.25">
      <c r="A23" s="2">
        <f>A21+1</f>
        <v>10</v>
      </c>
      <c r="B23" s="13" t="s">
        <v>44</v>
      </c>
      <c r="C23" s="14" t="s">
        <v>11</v>
      </c>
      <c r="D23" s="55">
        <f>20837.8</f>
        <v>20837.8</v>
      </c>
      <c r="E23" s="55">
        <v>19770.7</v>
      </c>
      <c r="F23" s="55">
        <v>1067.0999999999999</v>
      </c>
      <c r="G23" s="55">
        <v>4282.8</v>
      </c>
    </row>
    <row r="24" spans="1:7" ht="33.950000000000003" hidden="1" customHeight="1" x14ac:dyDescent="0.25"/>
    <row r="25" spans="1:7" ht="33.950000000000003" customHeight="1" x14ac:dyDescent="0.25">
      <c r="A25" s="3" t="s">
        <v>57</v>
      </c>
    </row>
  </sheetData>
  <mergeCells count="12">
    <mergeCell ref="A2:G2"/>
    <mergeCell ref="A3:G3"/>
    <mergeCell ref="A4:G4"/>
    <mergeCell ref="A12:G12"/>
    <mergeCell ref="A22:G22"/>
    <mergeCell ref="D8:G8"/>
    <mergeCell ref="E9:F9"/>
    <mergeCell ref="D9:D10"/>
    <mergeCell ref="G9:G10"/>
    <mergeCell ref="A8:A10"/>
    <mergeCell ref="B8:B10"/>
    <mergeCell ref="C8:C10"/>
  </mergeCells>
  <pageMargins left="0.81" right="0.23622047244094491" top="0.38" bottom="0.23622047244094491" header="0.19685039370078741" footer="0.19685039370078741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G23" sqref="G23"/>
    </sheetView>
  </sheetViews>
  <sheetFormatPr defaultRowHeight="12.75" x14ac:dyDescent="0.2"/>
  <cols>
    <col min="1" max="1" width="8.28515625" style="15" customWidth="1"/>
    <col min="2" max="2" width="62.28515625" style="15" customWidth="1"/>
    <col min="3" max="3" width="14.5703125" style="15" customWidth="1"/>
    <col min="4" max="4" width="16.42578125" style="15" customWidth="1"/>
    <col min="5" max="5" width="14.85546875" style="15" customWidth="1"/>
    <col min="6" max="6" width="13.28515625" style="15" customWidth="1"/>
    <col min="7" max="7" width="14.5703125" style="15" customWidth="1"/>
    <col min="8" max="8" width="16.42578125" style="15" customWidth="1"/>
    <col min="9" max="9" width="14.85546875" style="15" customWidth="1"/>
    <col min="10" max="10" width="13.28515625" style="15" customWidth="1"/>
    <col min="11" max="16384" width="9.140625" style="15"/>
  </cols>
  <sheetData>
    <row r="1" spans="1:10" s="40" customFormat="1" ht="6.75" customHeight="1" x14ac:dyDescent="0.2"/>
    <row r="2" spans="1:10" s="40" customFormat="1" ht="82.5" customHeight="1" x14ac:dyDescent="0.3">
      <c r="A2" s="80" t="s">
        <v>73</v>
      </c>
      <c r="B2" s="80"/>
      <c r="C2" s="80"/>
      <c r="D2" s="80"/>
      <c r="E2" s="80"/>
      <c r="F2" s="64"/>
    </row>
    <row r="3" spans="1:10" s="40" customFormat="1" ht="9.75" customHeight="1" x14ac:dyDescent="0.3">
      <c r="A3" s="41"/>
      <c r="B3" s="41"/>
    </row>
    <row r="4" spans="1:10" s="40" customFormat="1" ht="20.25" customHeight="1" x14ac:dyDescent="0.25">
      <c r="A4" s="42"/>
      <c r="B4" s="42"/>
    </row>
    <row r="5" spans="1:10" s="43" customFormat="1" ht="25.5" customHeight="1" x14ac:dyDescent="0.3">
      <c r="A5" s="28" t="s">
        <v>52</v>
      </c>
      <c r="F5" s="44"/>
      <c r="J5" s="44" t="s">
        <v>12</v>
      </c>
    </row>
    <row r="6" spans="1:10" s="40" customFormat="1" ht="6.75" customHeight="1" x14ac:dyDescent="0.25">
      <c r="A6" s="42"/>
      <c r="B6" s="42"/>
    </row>
    <row r="7" spans="1:10" ht="22.5" customHeight="1" x14ac:dyDescent="0.2">
      <c r="A7" s="82" t="s">
        <v>13</v>
      </c>
      <c r="B7" s="82" t="s">
        <v>2</v>
      </c>
      <c r="C7" s="69" t="s">
        <v>72</v>
      </c>
      <c r="D7" s="70"/>
      <c r="E7" s="70"/>
      <c r="F7" s="71"/>
      <c r="G7" s="69" t="s">
        <v>75</v>
      </c>
      <c r="H7" s="70"/>
      <c r="I7" s="70"/>
      <c r="J7" s="71"/>
    </row>
    <row r="8" spans="1:10" ht="22.5" customHeight="1" x14ac:dyDescent="0.25">
      <c r="A8" s="83"/>
      <c r="B8" s="83"/>
      <c r="C8" s="85" t="s">
        <v>58</v>
      </c>
      <c r="D8" s="86" t="s">
        <v>53</v>
      </c>
      <c r="E8" s="86"/>
      <c r="F8" s="85" t="s">
        <v>56</v>
      </c>
      <c r="G8" s="85" t="s">
        <v>58</v>
      </c>
      <c r="H8" s="86" t="s">
        <v>53</v>
      </c>
      <c r="I8" s="86"/>
      <c r="J8" s="85" t="s">
        <v>56</v>
      </c>
    </row>
    <row r="9" spans="1:10" ht="47.25" customHeight="1" x14ac:dyDescent="0.2">
      <c r="A9" s="84"/>
      <c r="B9" s="84"/>
      <c r="C9" s="85"/>
      <c r="D9" s="49" t="s">
        <v>59</v>
      </c>
      <c r="E9" s="49" t="s">
        <v>60</v>
      </c>
      <c r="F9" s="85"/>
      <c r="G9" s="85"/>
      <c r="H9" s="58" t="s">
        <v>59</v>
      </c>
      <c r="I9" s="58" t="s">
        <v>60</v>
      </c>
      <c r="J9" s="85"/>
    </row>
    <row r="10" spans="1:10" ht="18.75" customHeight="1" x14ac:dyDescent="0.2">
      <c r="A10" s="17">
        <v>1</v>
      </c>
      <c r="B10" s="17">
        <v>2</v>
      </c>
      <c r="C10" s="39">
        <v>3</v>
      </c>
      <c r="D10" s="39">
        <v>4</v>
      </c>
      <c r="E10" s="39">
        <v>5</v>
      </c>
      <c r="F10" s="39">
        <v>6</v>
      </c>
      <c r="G10" s="39">
        <v>3</v>
      </c>
      <c r="H10" s="39">
        <v>4</v>
      </c>
      <c r="I10" s="39">
        <v>5</v>
      </c>
      <c r="J10" s="39">
        <v>6</v>
      </c>
    </row>
    <row r="11" spans="1:10" ht="17.25" customHeight="1" x14ac:dyDescent="0.2">
      <c r="A11" s="61">
        <v>1</v>
      </c>
      <c r="B11" s="21" t="s">
        <v>63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</row>
    <row r="12" spans="1:10" ht="18" customHeight="1" x14ac:dyDescent="0.2">
      <c r="A12" s="24" t="s">
        <v>16</v>
      </c>
      <c r="B12" s="21" t="s">
        <v>39</v>
      </c>
      <c r="C12" s="56">
        <v>6468.1</v>
      </c>
      <c r="D12" s="56">
        <v>5856</v>
      </c>
      <c r="E12" s="56">
        <v>612.1</v>
      </c>
      <c r="F12" s="56">
        <v>1250.8</v>
      </c>
      <c r="G12" s="56">
        <v>5121.8999999999996</v>
      </c>
      <c r="H12" s="56">
        <v>4637.1000000000004</v>
      </c>
      <c r="I12" s="56">
        <v>484.8</v>
      </c>
      <c r="J12" s="56">
        <v>990.6</v>
      </c>
    </row>
    <row r="13" spans="1:10" ht="18" customHeight="1" x14ac:dyDescent="0.2">
      <c r="A13" s="18" t="s">
        <v>64</v>
      </c>
      <c r="B13" s="19" t="s">
        <v>14</v>
      </c>
      <c r="C13" s="57">
        <v>1801.7</v>
      </c>
      <c r="D13" s="57">
        <v>1631.2</v>
      </c>
      <c r="E13" s="57">
        <v>170.5</v>
      </c>
      <c r="F13" s="57">
        <v>348.4</v>
      </c>
      <c r="G13" s="57">
        <v>1286.9000000000001</v>
      </c>
      <c r="H13" s="57">
        <v>1165.0999999999999</v>
      </c>
      <c r="I13" s="57">
        <v>121.8</v>
      </c>
      <c r="J13" s="57">
        <v>248.9</v>
      </c>
    </row>
    <row r="14" spans="1:10" ht="18" customHeight="1" x14ac:dyDescent="0.2">
      <c r="A14" s="18" t="s">
        <v>65</v>
      </c>
      <c r="B14" s="19" t="s">
        <v>15</v>
      </c>
      <c r="C14" s="95">
        <v>3.29</v>
      </c>
      <c r="D14" s="95">
        <v>3.59</v>
      </c>
      <c r="E14" s="95">
        <v>3.59</v>
      </c>
      <c r="F14" s="95">
        <v>3.59</v>
      </c>
      <c r="G14" s="95">
        <v>3.98</v>
      </c>
      <c r="H14" s="95">
        <v>3.98</v>
      </c>
      <c r="I14" s="95">
        <v>3.98</v>
      </c>
      <c r="J14" s="95">
        <v>3.98</v>
      </c>
    </row>
    <row r="15" spans="1:10" ht="18" customHeight="1" x14ac:dyDescent="0.2">
      <c r="A15" s="24" t="s">
        <v>20</v>
      </c>
      <c r="B15" s="21" t="s">
        <v>40</v>
      </c>
      <c r="C15" s="56">
        <v>1157.3</v>
      </c>
      <c r="D15" s="56">
        <v>1157.3</v>
      </c>
      <c r="E15" s="56">
        <v>0</v>
      </c>
      <c r="F15" s="56">
        <v>58</v>
      </c>
      <c r="G15" s="56">
        <v>876.2</v>
      </c>
      <c r="H15" s="56">
        <v>876.2</v>
      </c>
      <c r="I15" s="56">
        <v>0</v>
      </c>
      <c r="J15" s="56">
        <v>43.9</v>
      </c>
    </row>
    <row r="16" spans="1:10" s="22" customFormat="1" ht="28.5" customHeight="1" x14ac:dyDescent="0.2">
      <c r="A16" s="20" t="s">
        <v>24</v>
      </c>
      <c r="B16" s="21" t="s">
        <v>17</v>
      </c>
      <c r="C16" s="56">
        <f>C17+C18</f>
        <v>11435.1</v>
      </c>
      <c r="D16" s="56">
        <f>D17+D18</f>
        <v>11107</v>
      </c>
      <c r="E16" s="56">
        <f t="shared" ref="D16:F16" si="0">E17+E18</f>
        <v>328.1</v>
      </c>
      <c r="F16" s="56">
        <f t="shared" si="0"/>
        <v>2317.3000000000002</v>
      </c>
      <c r="G16" s="56">
        <f>G17+G18</f>
        <v>8617.1</v>
      </c>
      <c r="H16" s="56">
        <f t="shared" ref="H16:J16" si="1">H17+H18</f>
        <v>8369.9</v>
      </c>
      <c r="I16" s="56">
        <f t="shared" si="1"/>
        <v>247.2</v>
      </c>
      <c r="J16" s="56">
        <f t="shared" si="1"/>
        <v>1746.2</v>
      </c>
    </row>
    <row r="17" spans="1:10" ht="18" customHeight="1" x14ac:dyDescent="0.2">
      <c r="A17" s="18" t="s">
        <v>36</v>
      </c>
      <c r="B17" s="23" t="s">
        <v>18</v>
      </c>
      <c r="C17" s="57">
        <v>8782.7000000000007</v>
      </c>
      <c r="D17" s="57">
        <v>8530.7000000000007</v>
      </c>
      <c r="E17" s="57">
        <v>252</v>
      </c>
      <c r="F17" s="57">
        <v>1779.8</v>
      </c>
      <c r="G17" s="57">
        <v>6618.4</v>
      </c>
      <c r="H17" s="57">
        <v>6428.5</v>
      </c>
      <c r="I17" s="57">
        <v>189.9</v>
      </c>
      <c r="J17" s="57">
        <v>1341.2</v>
      </c>
    </row>
    <row r="18" spans="1:10" ht="18" customHeight="1" x14ac:dyDescent="0.2">
      <c r="A18" s="18" t="s">
        <v>37</v>
      </c>
      <c r="B18" s="23" t="s">
        <v>19</v>
      </c>
      <c r="C18" s="57">
        <v>2652.4</v>
      </c>
      <c r="D18" s="57">
        <v>2576.3000000000002</v>
      </c>
      <c r="E18" s="57">
        <v>76.099999999999994</v>
      </c>
      <c r="F18" s="57">
        <v>537.5</v>
      </c>
      <c r="G18" s="57">
        <v>1998.7</v>
      </c>
      <c r="H18" s="57">
        <v>1941.4</v>
      </c>
      <c r="I18" s="57">
        <v>57.3</v>
      </c>
      <c r="J18" s="57">
        <v>405</v>
      </c>
    </row>
    <row r="19" spans="1:10" s="22" customFormat="1" ht="18" customHeight="1" x14ac:dyDescent="0.2">
      <c r="A19" s="24" t="s">
        <v>26</v>
      </c>
      <c r="B19" s="25" t="s">
        <v>21</v>
      </c>
      <c r="C19" s="56">
        <f>C20+C21</f>
        <v>641.20000000000005</v>
      </c>
      <c r="D19" s="56">
        <f t="shared" ref="D19:F19" si="2">D20+D21</f>
        <v>589.40000000000009</v>
      </c>
      <c r="E19" s="56">
        <f t="shared" si="2"/>
        <v>52.7</v>
      </c>
      <c r="F19" s="56">
        <f t="shared" si="2"/>
        <v>141.5</v>
      </c>
      <c r="G19" s="56">
        <f>G20+G21</f>
        <v>400.8</v>
      </c>
      <c r="H19" s="56">
        <f t="shared" ref="H19:J19" si="3">H20+H21</f>
        <v>377.2</v>
      </c>
      <c r="I19" s="56">
        <f t="shared" si="3"/>
        <v>23.6</v>
      </c>
      <c r="J19" s="56">
        <f t="shared" si="3"/>
        <v>120.5</v>
      </c>
    </row>
    <row r="20" spans="1:10" ht="18" customHeight="1" x14ac:dyDescent="0.2">
      <c r="A20" s="18" t="s">
        <v>66</v>
      </c>
      <c r="B20" s="23" t="s">
        <v>22</v>
      </c>
      <c r="C20" s="57">
        <v>37.4</v>
      </c>
      <c r="D20" s="57">
        <v>33.700000000000003</v>
      </c>
      <c r="E20" s="57">
        <v>3.7</v>
      </c>
      <c r="F20" s="57">
        <v>9</v>
      </c>
      <c r="G20" s="57">
        <v>26.6</v>
      </c>
      <c r="H20" s="57">
        <v>24</v>
      </c>
      <c r="I20" s="57">
        <v>2.6</v>
      </c>
      <c r="J20" s="57">
        <v>6.5</v>
      </c>
    </row>
    <row r="21" spans="1:10" ht="18" customHeight="1" x14ac:dyDescent="0.2">
      <c r="A21" s="18" t="s">
        <v>67</v>
      </c>
      <c r="B21" s="23" t="s">
        <v>23</v>
      </c>
      <c r="C21" s="57">
        <f>556.7+47.1</f>
        <v>603.80000000000007</v>
      </c>
      <c r="D21" s="57">
        <f>513.7+42</f>
        <v>555.70000000000005</v>
      </c>
      <c r="E21" s="57">
        <f>43.9+5.1</f>
        <v>49</v>
      </c>
      <c r="F21" s="57">
        <v>132.5</v>
      </c>
      <c r="G21" s="57">
        <v>374.2</v>
      </c>
      <c r="H21" s="57">
        <v>353.2</v>
      </c>
      <c r="I21" s="57">
        <v>21</v>
      </c>
      <c r="J21" s="57">
        <v>114</v>
      </c>
    </row>
    <row r="22" spans="1:10" ht="18" customHeight="1" x14ac:dyDescent="0.2">
      <c r="A22" s="24" t="s">
        <v>5</v>
      </c>
      <c r="B22" s="25" t="s">
        <v>25</v>
      </c>
      <c r="C22" s="56">
        <v>98</v>
      </c>
      <c r="D22" s="56">
        <v>98</v>
      </c>
      <c r="E22" s="56">
        <v>0</v>
      </c>
      <c r="F22" s="56">
        <v>199.6</v>
      </c>
      <c r="G22" s="56">
        <v>0</v>
      </c>
      <c r="H22" s="56">
        <v>0</v>
      </c>
      <c r="I22" s="56">
        <v>0</v>
      </c>
      <c r="J22" s="56">
        <v>82</v>
      </c>
    </row>
    <row r="23" spans="1:10" ht="31.5" x14ac:dyDescent="0.2">
      <c r="A23" s="24" t="s">
        <v>7</v>
      </c>
      <c r="B23" s="25" t="s">
        <v>41</v>
      </c>
      <c r="C23" s="56">
        <f>C24-C12-C15-C16-C19-C22</f>
        <v>924.8</v>
      </c>
      <c r="D23" s="56">
        <f t="shared" ref="D23:F23" si="4">D24-D12-D15-D16-D19-D22</f>
        <v>853.00000000000136</v>
      </c>
      <c r="E23" s="56">
        <f t="shared" si="4"/>
        <v>70.899999999999906</v>
      </c>
      <c r="F23" s="56">
        <f>F24-F12-F15-F16-F19-F22</f>
        <v>292.5999999999998</v>
      </c>
      <c r="G23" s="56">
        <f>G24-G12-G15-G16-G19-G22</f>
        <v>730.79999999999859</v>
      </c>
      <c r="H23" s="56">
        <f t="shared" ref="H23:J23" si="5">H24-H12-H15-H16-H19-H22</f>
        <v>678.3999999999985</v>
      </c>
      <c r="I23" s="56">
        <f t="shared" si="5"/>
        <v>52.4</v>
      </c>
      <c r="J23" s="56">
        <f t="shared" si="5"/>
        <v>255.79999999999995</v>
      </c>
    </row>
    <row r="24" spans="1:10" s="22" customFormat="1" ht="20.25" customHeight="1" x14ac:dyDescent="0.2">
      <c r="A24" s="24" t="s">
        <v>28</v>
      </c>
      <c r="B24" s="25" t="s">
        <v>27</v>
      </c>
      <c r="C24" s="56">
        <v>20724.5</v>
      </c>
      <c r="D24" s="56">
        <v>19660.7</v>
      </c>
      <c r="E24" s="56">
        <v>1063.8</v>
      </c>
      <c r="F24" s="56">
        <v>4259.8</v>
      </c>
      <c r="G24" s="56">
        <v>15746.8</v>
      </c>
      <c r="H24" s="56">
        <v>14938.8</v>
      </c>
      <c r="I24" s="56">
        <v>808</v>
      </c>
      <c r="J24" s="56">
        <v>3239</v>
      </c>
    </row>
    <row r="25" spans="1:10" ht="18" customHeight="1" x14ac:dyDescent="0.2">
      <c r="A25" s="18" t="s">
        <v>68</v>
      </c>
      <c r="B25" s="12" t="s">
        <v>38</v>
      </c>
      <c r="C25" s="57">
        <v>113.3</v>
      </c>
      <c r="D25" s="57">
        <v>110</v>
      </c>
      <c r="E25" s="57">
        <v>3.3</v>
      </c>
      <c r="F25" s="57">
        <v>68.099999999999994</v>
      </c>
      <c r="G25" s="57">
        <v>56.6</v>
      </c>
      <c r="H25" s="57">
        <v>55</v>
      </c>
      <c r="I25" s="57">
        <v>1.6</v>
      </c>
      <c r="J25" s="57">
        <v>11.5</v>
      </c>
    </row>
    <row r="26" spans="1:10" ht="15.75" customHeight="1" x14ac:dyDescent="0.25">
      <c r="A26" s="26"/>
      <c r="B26" s="26"/>
    </row>
    <row r="27" spans="1:10" s="3" customFormat="1" ht="33.950000000000003" customHeight="1" x14ac:dyDescent="0.25">
      <c r="A27" s="81" t="s">
        <v>57</v>
      </c>
      <c r="B27" s="81"/>
      <c r="C27" s="81"/>
      <c r="D27" s="81"/>
      <c r="E27" s="81"/>
      <c r="F27" s="81"/>
    </row>
    <row r="29" spans="1:10" ht="15.75" customHeight="1" x14ac:dyDescent="0.2"/>
    <row r="30" spans="1:10" ht="15.75" customHeight="1" x14ac:dyDescent="0.2"/>
    <row r="31" spans="1:10" ht="15.75" customHeight="1" x14ac:dyDescent="0.25">
      <c r="B31" s="16"/>
    </row>
    <row r="32" spans="1:10" ht="15.75" customHeight="1" x14ac:dyDescent="0.25">
      <c r="B32" s="16"/>
    </row>
    <row r="33" spans="2:2" ht="15.75" customHeight="1" x14ac:dyDescent="0.25">
      <c r="B33" s="16"/>
    </row>
    <row r="34" spans="2:2" ht="15.75" customHeight="1" x14ac:dyDescent="0.25">
      <c r="B34" s="16"/>
    </row>
    <row r="49" ht="15.75" customHeight="1" x14ac:dyDescent="0.2"/>
    <row r="50" ht="15.75" customHeight="1" x14ac:dyDescent="0.2"/>
  </sheetData>
  <mergeCells count="12">
    <mergeCell ref="G7:J7"/>
    <mergeCell ref="G8:G9"/>
    <mergeCell ref="H8:I8"/>
    <mergeCell ref="J8:J9"/>
    <mergeCell ref="A2:F2"/>
    <mergeCell ref="A27:F27"/>
    <mergeCell ref="A7:A9"/>
    <mergeCell ref="B7:B9"/>
    <mergeCell ref="C7:F7"/>
    <mergeCell ref="C8:C9"/>
    <mergeCell ref="D8:E8"/>
    <mergeCell ref="F8:F9"/>
  </mergeCells>
  <pageMargins left="0.97" right="0.23622047244094491" top="0.27559055118110237" bottom="0.23622047244094491" header="0.19685039370078741" footer="0.19685039370078741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="80" zoomScaleNormal="60" zoomScaleSheetLayoutView="80" workbookViewId="0">
      <pane xSplit="2" ySplit="11" topLeftCell="C12" activePane="bottomRight" state="frozen"/>
      <selection activeCell="A5" sqref="A5"/>
      <selection pane="topRight" activeCell="A5" sqref="A5"/>
      <selection pane="bottomLeft" activeCell="A5" sqref="A5"/>
      <selection pane="bottomRight" activeCell="B22" sqref="B22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14.42578125" style="3" customWidth="1"/>
    <col min="5" max="16384" width="9.140625" style="3"/>
  </cols>
  <sheetData>
    <row r="1" spans="1:4" ht="6.75" customHeight="1" x14ac:dyDescent="0.25"/>
    <row r="2" spans="1:4" ht="18.75" customHeight="1" x14ac:dyDescent="0.25">
      <c r="A2" s="87" t="s">
        <v>0</v>
      </c>
      <c r="B2" s="87"/>
      <c r="C2" s="87"/>
      <c r="D2" s="88"/>
    </row>
    <row r="3" spans="1:4" ht="42.75" customHeight="1" x14ac:dyDescent="0.25">
      <c r="A3" s="89" t="s">
        <v>50</v>
      </c>
      <c r="B3" s="89"/>
      <c r="C3" s="89"/>
      <c r="D3" s="88"/>
    </row>
    <row r="4" spans="1:4" ht="20.25" customHeight="1" x14ac:dyDescent="0.25">
      <c r="A4" s="89" t="s">
        <v>76</v>
      </c>
      <c r="B4" s="89"/>
      <c r="C4" s="89"/>
      <c r="D4" s="88"/>
    </row>
    <row r="5" spans="1:4" ht="6.75" customHeight="1" x14ac:dyDescent="0.25">
      <c r="A5" s="33"/>
      <c r="B5" s="33"/>
      <c r="C5" s="33"/>
    </row>
    <row r="6" spans="1:4" s="29" customFormat="1" ht="27" customHeight="1" x14ac:dyDescent="0.3">
      <c r="A6" s="28" t="s">
        <v>52</v>
      </c>
      <c r="B6" s="27"/>
      <c r="C6" s="27"/>
    </row>
    <row r="7" spans="1:4" ht="6.75" customHeight="1" x14ac:dyDescent="0.25">
      <c r="A7" s="7"/>
      <c r="B7" s="7"/>
      <c r="C7" s="7"/>
    </row>
    <row r="8" spans="1:4" ht="66" customHeight="1" x14ac:dyDescent="0.25">
      <c r="A8" s="77" t="s">
        <v>1</v>
      </c>
      <c r="B8" s="77" t="s">
        <v>2</v>
      </c>
      <c r="C8" s="77" t="s">
        <v>3</v>
      </c>
      <c r="D8" s="96" t="s">
        <v>77</v>
      </c>
    </row>
    <row r="9" spans="1:4" ht="21" customHeight="1" x14ac:dyDescent="0.25">
      <c r="A9" s="79"/>
      <c r="B9" s="79"/>
      <c r="C9" s="79"/>
      <c r="D9" s="97"/>
    </row>
    <row r="10" spans="1:4" ht="21" customHeight="1" x14ac:dyDescent="0.25">
      <c r="A10" s="8">
        <v>1</v>
      </c>
      <c r="B10" s="8">
        <v>2</v>
      </c>
      <c r="C10" s="8">
        <v>3</v>
      </c>
      <c r="D10" s="8">
        <v>4</v>
      </c>
    </row>
    <row r="11" spans="1:4" ht="35.25" customHeight="1" x14ac:dyDescent="0.25">
      <c r="A11" s="69" t="s">
        <v>4</v>
      </c>
      <c r="B11" s="70"/>
      <c r="C11" s="70"/>
      <c r="D11" s="70"/>
    </row>
    <row r="12" spans="1:4" ht="31.5" customHeight="1" x14ac:dyDescent="0.25">
      <c r="A12" s="34" t="s">
        <v>35</v>
      </c>
      <c r="B12" s="35" t="s">
        <v>46</v>
      </c>
      <c r="C12" s="36" t="s">
        <v>30</v>
      </c>
      <c r="D12" s="48">
        <v>2421.63</v>
      </c>
    </row>
    <row r="13" spans="1:4" ht="30.95" customHeight="1" x14ac:dyDescent="0.25">
      <c r="A13" s="38">
        <f>A12+1</f>
        <v>2</v>
      </c>
      <c r="B13" s="35" t="s">
        <v>47</v>
      </c>
      <c r="C13" s="36" t="s">
        <v>30</v>
      </c>
      <c r="D13" s="48">
        <v>2233.75</v>
      </c>
    </row>
    <row r="14" spans="1:4" ht="30.95" customHeight="1" x14ac:dyDescent="0.25">
      <c r="A14" s="2">
        <f t="shared" ref="A14" si="0">A13+1</f>
        <v>3</v>
      </c>
      <c r="B14" s="9" t="s">
        <v>69</v>
      </c>
      <c r="C14" s="10" t="s">
        <v>30</v>
      </c>
      <c r="D14" s="62">
        <v>0</v>
      </c>
    </row>
    <row r="15" spans="1:4" ht="30.95" customHeight="1" x14ac:dyDescent="0.25">
      <c r="A15" s="38">
        <v>4</v>
      </c>
      <c r="B15" s="35" t="s">
        <v>48</v>
      </c>
      <c r="C15" s="36" t="s">
        <v>30</v>
      </c>
      <c r="D15" s="48">
        <v>2421.63</v>
      </c>
    </row>
    <row r="16" spans="1:4" ht="33" customHeight="1" x14ac:dyDescent="0.25">
      <c r="A16" s="38">
        <v>5</v>
      </c>
      <c r="B16" s="11" t="s">
        <v>51</v>
      </c>
      <c r="C16" s="10" t="s">
        <v>34</v>
      </c>
      <c r="D16" s="98">
        <v>0.39</v>
      </c>
    </row>
    <row r="17" spans="1:4" ht="31.5" customHeight="1" x14ac:dyDescent="0.25">
      <c r="A17" s="38">
        <v>6</v>
      </c>
      <c r="B17" s="35" t="s">
        <v>8</v>
      </c>
      <c r="C17" s="36" t="s">
        <v>9</v>
      </c>
      <c r="D17" s="48">
        <v>106</v>
      </c>
    </row>
    <row r="18" spans="1:4" ht="35.25" customHeight="1" x14ac:dyDescent="0.25">
      <c r="A18" s="66" t="s">
        <v>10</v>
      </c>
      <c r="B18" s="67"/>
      <c r="C18" s="67"/>
      <c r="D18" s="67"/>
    </row>
    <row r="19" spans="1:4" ht="32.25" customHeight="1" x14ac:dyDescent="0.25">
      <c r="A19" s="38">
        <v>7</v>
      </c>
      <c r="B19" s="45" t="s">
        <v>49</v>
      </c>
      <c r="C19" s="46" t="s">
        <v>11</v>
      </c>
      <c r="D19" s="54">
        <v>31817.9</v>
      </c>
    </row>
    <row r="20" spans="1:4" ht="32.25" customHeight="1" x14ac:dyDescent="0.25">
      <c r="A20" s="50"/>
      <c r="B20" s="51"/>
      <c r="C20" s="52"/>
      <c r="D20" s="53"/>
    </row>
    <row r="21" spans="1:4" ht="33.950000000000003" customHeight="1" x14ac:dyDescent="0.25">
      <c r="A21" s="90"/>
      <c r="B21" s="91"/>
      <c r="C21" s="91"/>
      <c r="D21" s="91"/>
    </row>
  </sheetData>
  <mergeCells count="10">
    <mergeCell ref="A2:D2"/>
    <mergeCell ref="A3:D3"/>
    <mergeCell ref="A4:D4"/>
    <mergeCell ref="A21:D21"/>
    <mergeCell ref="A8:A9"/>
    <mergeCell ref="B8:B9"/>
    <mergeCell ref="C8:C9"/>
    <mergeCell ref="A11:D11"/>
    <mergeCell ref="A18:D18"/>
    <mergeCell ref="D8:D9"/>
  </mergeCells>
  <pageMargins left="0.81" right="0.23622047244094491" top="0.38" bottom="0.23622047244094491" header="0.19685039370078741" footer="0.1968503937007874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4"/>
  <sheetViews>
    <sheetView view="pageBreakPreview" zoomScale="80" zoomScaleNormal="90" zoomScaleSheetLayoutView="80" workbookViewId="0">
      <pane xSplit="2" ySplit="10" topLeftCell="C11" activePane="bottomRight" state="frozen"/>
      <selection activeCell="A5" sqref="A5"/>
      <selection pane="topRight" activeCell="A5" sqref="A5"/>
      <selection pane="bottomLeft" activeCell="A5" sqref="A5"/>
      <selection pane="bottomRight" activeCell="B30" sqref="B30"/>
    </sheetView>
  </sheetViews>
  <sheetFormatPr defaultRowHeight="12.75" x14ac:dyDescent="0.2"/>
  <cols>
    <col min="1" max="1" width="8.28515625" style="15" customWidth="1"/>
    <col min="2" max="2" width="62.85546875" style="15" customWidth="1"/>
    <col min="3" max="3" width="14.7109375" style="15" customWidth="1"/>
    <col min="4" max="4" width="13.42578125" style="15" customWidth="1"/>
    <col min="5" max="16384" width="9.140625" style="15"/>
  </cols>
  <sheetData>
    <row r="2" spans="1:4" ht="78" customHeight="1" x14ac:dyDescent="0.3">
      <c r="A2" s="94" t="s">
        <v>78</v>
      </c>
      <c r="B2" s="94"/>
      <c r="C2" s="94"/>
      <c r="D2" s="94"/>
    </row>
    <row r="3" spans="1:4" ht="9.75" customHeight="1" x14ac:dyDescent="0.3">
      <c r="A3" s="32"/>
      <c r="B3" s="32"/>
    </row>
    <row r="4" spans="1:4" ht="20.25" customHeight="1" x14ac:dyDescent="0.25">
      <c r="A4" s="16"/>
      <c r="B4" s="16"/>
    </row>
    <row r="5" spans="1:4" s="30" customFormat="1" ht="20.25" customHeight="1" x14ac:dyDescent="0.3">
      <c r="A5" s="28" t="s">
        <v>52</v>
      </c>
      <c r="C5" s="31" t="s">
        <v>12</v>
      </c>
      <c r="D5" s="31" t="s">
        <v>12</v>
      </c>
    </row>
    <row r="6" spans="1:4" ht="9.75" customHeight="1" x14ac:dyDescent="0.25">
      <c r="A6" s="16"/>
      <c r="B6" s="16"/>
    </row>
    <row r="7" spans="1:4" ht="25.5" customHeight="1" x14ac:dyDescent="0.2">
      <c r="A7" s="82" t="s">
        <v>13</v>
      </c>
      <c r="B7" s="82" t="s">
        <v>2</v>
      </c>
      <c r="C7" s="69" t="s">
        <v>79</v>
      </c>
      <c r="D7" s="71"/>
    </row>
    <row r="8" spans="1:4" ht="21.75" customHeight="1" x14ac:dyDescent="0.2">
      <c r="A8" s="83"/>
      <c r="B8" s="83"/>
      <c r="C8" s="99" t="s">
        <v>80</v>
      </c>
      <c r="D8" s="99" t="s">
        <v>81</v>
      </c>
    </row>
    <row r="9" spans="1:4" ht="21.75" customHeight="1" x14ac:dyDescent="0.2">
      <c r="A9" s="84"/>
      <c r="B9" s="84"/>
      <c r="C9" s="100"/>
      <c r="D9" s="100"/>
    </row>
    <row r="10" spans="1:4" ht="17.25" customHeight="1" x14ac:dyDescent="0.2">
      <c r="A10" s="17">
        <v>1</v>
      </c>
      <c r="B10" s="17">
        <v>2</v>
      </c>
      <c r="C10" s="17">
        <v>3</v>
      </c>
      <c r="D10" s="17">
        <v>4</v>
      </c>
    </row>
    <row r="11" spans="1:4" ht="31.5" customHeight="1" x14ac:dyDescent="0.2">
      <c r="A11" s="61">
        <v>1</v>
      </c>
      <c r="B11" s="21" t="s">
        <v>70</v>
      </c>
      <c r="C11" s="60">
        <v>0</v>
      </c>
      <c r="D11" s="60">
        <v>0</v>
      </c>
    </row>
    <row r="12" spans="1:4" ht="18.75" customHeight="1" x14ac:dyDescent="0.2">
      <c r="A12" s="24" t="s">
        <v>16</v>
      </c>
      <c r="B12" s="21" t="s">
        <v>39</v>
      </c>
      <c r="C12" s="56">
        <v>1893.3</v>
      </c>
      <c r="D12" s="56">
        <v>1572.5</v>
      </c>
    </row>
    <row r="13" spans="1:4" ht="18" customHeight="1" x14ac:dyDescent="0.2">
      <c r="A13" s="18" t="s">
        <v>64</v>
      </c>
      <c r="B13" s="19" t="s">
        <v>14</v>
      </c>
      <c r="C13" s="57">
        <v>550.9</v>
      </c>
      <c r="D13" s="57">
        <v>393.5</v>
      </c>
    </row>
    <row r="14" spans="1:4" ht="18" customHeight="1" x14ac:dyDescent="0.2">
      <c r="A14" s="18" t="s">
        <v>65</v>
      </c>
      <c r="B14" s="19" t="s">
        <v>15</v>
      </c>
      <c r="C14" s="57">
        <v>3.6</v>
      </c>
      <c r="D14" s="101">
        <v>3.996</v>
      </c>
    </row>
    <row r="15" spans="1:4" ht="18" customHeight="1" x14ac:dyDescent="0.2">
      <c r="A15" s="24" t="s">
        <v>20</v>
      </c>
      <c r="B15" s="21" t="s">
        <v>40</v>
      </c>
      <c r="C15" s="56">
        <v>30.5</v>
      </c>
      <c r="D15" s="56">
        <v>23.2</v>
      </c>
    </row>
    <row r="16" spans="1:4" s="22" customFormat="1" ht="31.5" x14ac:dyDescent="0.2">
      <c r="A16" s="20" t="s">
        <v>24</v>
      </c>
      <c r="B16" s="21" t="s">
        <v>17</v>
      </c>
      <c r="C16" s="56">
        <f>C17+C18</f>
        <v>13393.300000000001</v>
      </c>
      <c r="D16" s="56">
        <f>D17+D18</f>
        <v>10159.799999999999</v>
      </c>
    </row>
    <row r="17" spans="1:4" ht="18" customHeight="1" x14ac:dyDescent="0.2">
      <c r="A17" s="18" t="s">
        <v>36</v>
      </c>
      <c r="B17" s="23" t="s">
        <v>18</v>
      </c>
      <c r="C17" s="57">
        <v>10286.700000000001</v>
      </c>
      <c r="D17" s="57">
        <v>7803.2</v>
      </c>
    </row>
    <row r="18" spans="1:4" ht="18" customHeight="1" x14ac:dyDescent="0.2">
      <c r="A18" s="18" t="s">
        <v>37</v>
      </c>
      <c r="B18" s="23" t="s">
        <v>19</v>
      </c>
      <c r="C18" s="57">
        <v>3106.6</v>
      </c>
      <c r="D18" s="57">
        <v>2356.6</v>
      </c>
    </row>
    <row r="19" spans="1:4" s="22" customFormat="1" ht="18" customHeight="1" x14ac:dyDescent="0.2">
      <c r="A19" s="24" t="s">
        <v>26</v>
      </c>
      <c r="B19" s="25" t="s">
        <v>21</v>
      </c>
      <c r="C19" s="56">
        <f>C20+C21</f>
        <v>213.34</v>
      </c>
      <c r="D19" s="56">
        <f>D20+D21</f>
        <v>152.32999999999998</v>
      </c>
    </row>
    <row r="20" spans="1:4" ht="18" customHeight="1" x14ac:dyDescent="0.2">
      <c r="A20" s="18" t="s">
        <v>66</v>
      </c>
      <c r="B20" s="23" t="s">
        <v>22</v>
      </c>
      <c r="C20" s="57">
        <v>18.5</v>
      </c>
      <c r="D20" s="57">
        <v>13.19</v>
      </c>
    </row>
    <row r="21" spans="1:4" ht="18" customHeight="1" x14ac:dyDescent="0.2">
      <c r="A21" s="18" t="s">
        <v>67</v>
      </c>
      <c r="B21" s="23" t="s">
        <v>23</v>
      </c>
      <c r="C21" s="57">
        <f>188.76+6.08</f>
        <v>194.84</v>
      </c>
      <c r="D21" s="57">
        <f>134.79+4.35</f>
        <v>139.13999999999999</v>
      </c>
    </row>
    <row r="22" spans="1:4" ht="18" customHeight="1" x14ac:dyDescent="0.2">
      <c r="A22" s="24" t="s">
        <v>5</v>
      </c>
      <c r="B22" s="25" t="s">
        <v>25</v>
      </c>
      <c r="C22" s="56">
        <v>50</v>
      </c>
      <c r="D22" s="56">
        <v>70</v>
      </c>
    </row>
    <row r="23" spans="1:4" ht="31.5" x14ac:dyDescent="0.2">
      <c r="A23" s="18" t="s">
        <v>7</v>
      </c>
      <c r="B23" s="12" t="s">
        <v>41</v>
      </c>
      <c r="C23" s="57">
        <f>C24-C12-C15-C16-C19-C22</f>
        <v>2435.8599999999988</v>
      </c>
      <c r="D23" s="57">
        <f>D24-D12-D15-D16-D19-D22</f>
        <v>1690.67</v>
      </c>
    </row>
    <row r="24" spans="1:4" s="22" customFormat="1" ht="20.25" customHeight="1" x14ac:dyDescent="0.2">
      <c r="A24" s="24" t="s">
        <v>28</v>
      </c>
      <c r="B24" s="25" t="s">
        <v>27</v>
      </c>
      <c r="C24" s="56">
        <v>18016.3</v>
      </c>
      <c r="D24" s="56">
        <v>13668.5</v>
      </c>
    </row>
    <row r="25" spans="1:4" ht="15.75" x14ac:dyDescent="0.2">
      <c r="A25" s="18" t="s">
        <v>68</v>
      </c>
      <c r="B25" s="12" t="s">
        <v>38</v>
      </c>
      <c r="C25" s="57">
        <v>77.599999999999994</v>
      </c>
      <c r="D25" s="57">
        <v>55.5</v>
      </c>
    </row>
    <row r="26" spans="1:4" ht="15.75" customHeight="1" x14ac:dyDescent="0.25">
      <c r="A26" s="26"/>
      <c r="B26" s="26"/>
    </row>
    <row r="27" spans="1:4" s="3" customFormat="1" ht="38.25" customHeight="1" x14ac:dyDescent="0.25">
      <c r="A27" s="92"/>
      <c r="B27" s="93"/>
      <c r="C27" s="93"/>
      <c r="D27" s="93"/>
    </row>
    <row r="29" spans="1:4" ht="15.75" customHeight="1" x14ac:dyDescent="0.2"/>
    <row r="30" spans="1:4" ht="15.75" customHeight="1" x14ac:dyDescent="0.2"/>
    <row r="31" spans="1:4" ht="15.75" customHeight="1" x14ac:dyDescent="0.25">
      <c r="B31" s="16"/>
    </row>
    <row r="32" spans="1:4" ht="15.75" customHeight="1" x14ac:dyDescent="0.25">
      <c r="B32" s="16"/>
    </row>
    <row r="33" spans="2:2" ht="15.75" customHeight="1" x14ac:dyDescent="0.25">
      <c r="B33" s="16"/>
    </row>
    <row r="34" spans="2:2" ht="15.75" customHeight="1" x14ac:dyDescent="0.25">
      <c r="B34" s="16"/>
    </row>
  </sheetData>
  <mergeCells count="7">
    <mergeCell ref="A27:D27"/>
    <mergeCell ref="A2:D2"/>
    <mergeCell ref="A7:A9"/>
    <mergeCell ref="B7:B9"/>
    <mergeCell ref="C7:D7"/>
    <mergeCell ref="C8:C9"/>
    <mergeCell ref="D8:D9"/>
  </mergeCells>
  <pageMargins left="0.97" right="0.23622047244094491" top="0.27559055118110237" bottom="0.2362204724409449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2012-11-23T05:32:36Z</dcterms:modified>
</cp:coreProperties>
</file>